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Ufficio Economico Finanziario\3 - Personale\Pubblicazioni sul sito\Dario\Bandi di gara\Supporto ufficio tributi 2018 - 2020\"/>
    </mc:Choice>
  </mc:AlternateContent>
  <bookViews>
    <workbookView xWindow="0" yWindow="0" windowWidth="25200" windowHeight="11985"/>
  </bookViews>
  <sheets>
    <sheet name="schema offerta" sheetId="1" r:id="rId1"/>
  </sheets>
  <definedNames>
    <definedName name="_xlnm.Print_Area" localSheetId="0">'schema offerta'!$A$1:$G$39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7" i="1" l="1"/>
  <c r="C37" i="1"/>
  <c r="F37" i="1" s="1"/>
  <c r="G37" i="1" s="1"/>
  <c r="D36" i="1"/>
  <c r="C36" i="1"/>
  <c r="C32" i="1"/>
  <c r="G31" i="1"/>
  <c r="F31" i="1"/>
  <c r="E31" i="1"/>
  <c r="D32" i="1" s="1"/>
  <c r="B31" i="1"/>
  <c r="G30" i="1"/>
  <c r="G32" i="1" s="1"/>
  <c r="F30" i="1"/>
  <c r="F32" i="1" s="1"/>
  <c r="C26" i="1"/>
  <c r="G25" i="1"/>
  <c r="F25" i="1"/>
  <c r="E25" i="1"/>
  <c r="D26" i="1" s="1"/>
  <c r="B25" i="1"/>
  <c r="G24" i="1"/>
  <c r="G26" i="1" s="1"/>
  <c r="F24" i="1"/>
  <c r="F26" i="1" s="1"/>
  <c r="C20" i="1"/>
  <c r="G19" i="1"/>
  <c r="F19" i="1"/>
  <c r="E19" i="1"/>
  <c r="D20" i="1" s="1"/>
  <c r="B19" i="1"/>
  <c r="G18" i="1"/>
  <c r="G20" i="1" s="1"/>
  <c r="F18" i="1"/>
  <c r="F20" i="1" s="1"/>
  <c r="B13" i="1"/>
  <c r="C13" i="1" s="1"/>
  <c r="F12" i="1"/>
  <c r="G12" i="1" s="1"/>
  <c r="F11" i="1"/>
  <c r="D7" i="1"/>
  <c r="C7" i="1"/>
  <c r="F6" i="1"/>
  <c r="G6" i="1" s="1"/>
  <c r="F5" i="1"/>
  <c r="G5" i="1" s="1"/>
  <c r="G7" i="1" s="1"/>
  <c r="C38" i="1" l="1"/>
  <c r="C14" i="1"/>
  <c r="F13" i="1"/>
  <c r="F14" i="1" s="1"/>
  <c r="C39" i="1"/>
  <c r="F7" i="1"/>
  <c r="E13" i="1"/>
  <c r="G11" i="1"/>
  <c r="F36" i="1"/>
  <c r="F38" i="1" l="1"/>
  <c r="G38" i="1" s="1"/>
  <c r="F39" i="1"/>
  <c r="G36" i="1"/>
  <c r="D38" i="1"/>
  <c r="D39" i="1" s="1"/>
  <c r="D14" i="1"/>
  <c r="G13" i="1"/>
  <c r="G14" i="1" s="1"/>
  <c r="G39" i="1" l="1"/>
  <c r="H39" i="1" s="1"/>
</calcChain>
</file>

<file path=xl/sharedStrings.xml><?xml version="1.0" encoding="utf-8"?>
<sst xmlns="http://schemas.openxmlformats.org/spreadsheetml/2006/main" count="57" uniqueCount="18">
  <si>
    <t>Dettaglio offerta servizio di supporto ufficio tributi</t>
  </si>
  <si>
    <t>Imposta comunale sulla pubblicità, diritti pubbliche affissioni e COSAP</t>
  </si>
  <si>
    <t>descrizione</t>
  </si>
  <si>
    <t>base d'asto</t>
  </si>
  <si>
    <t>offerta</t>
  </si>
  <si>
    <t>IVA</t>
  </si>
  <si>
    <t>costo totale</t>
  </si>
  <si>
    <t>Costo una tantum di start-up per recupero archivi e creazione iniziale banche-dati</t>
  </si>
  <si>
    <t>Corrispettivo periodo 2018/2020</t>
  </si>
  <si>
    <t>Totale</t>
  </si>
  <si>
    <t>IMU e TASI</t>
  </si>
  <si>
    <t>Aggio percentuale sul riscosso da recupero evasione (20% base d'asta)</t>
  </si>
  <si>
    <t>TARI</t>
  </si>
  <si>
    <t>Riscossione coattiva</t>
  </si>
  <si>
    <t>Aggio percentuale sul riscosso (30% base d'asta)</t>
  </si>
  <si>
    <t>Segnalazioni qualificate</t>
  </si>
  <si>
    <t>Aggio percentuale sul riscosso  (40% base d'asta)</t>
  </si>
  <si>
    <t>Aggio percentuale sul riscosso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</si>
</sst>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4">
    <xf numFmtId="0" fontId="0" fillId="0" borderId="0" xfId="0"/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43" fontId="0" fillId="0" borderId="0" xfId="1" applyFont="1" applyAlignment="1">
      <alignment vertical="center"/>
    </xf>
    <xf numFmtId="0" fontId="2" fillId="0" borderId="0" xfId="0" applyFont="1" applyAlignment="1">
      <alignment vertical="center"/>
    </xf>
    <xf numFmtId="0" fontId="4" fillId="2" borderId="3" xfId="1" applyNumberFormat="1" applyFont="1" applyFill="1" applyBorder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43" fontId="0" fillId="0" borderId="3" xfId="1" applyFont="1" applyBorder="1" applyAlignment="1">
      <alignment vertical="center"/>
    </xf>
    <xf numFmtId="43" fontId="2" fillId="2" borderId="3" xfId="1" applyFont="1" applyFill="1" applyBorder="1" applyAlignment="1">
      <alignment vertical="center"/>
    </xf>
    <xf numFmtId="0" fontId="0" fillId="0" borderId="3" xfId="0" applyBorder="1" applyAlignment="1">
      <alignment vertical="center" wrapText="1"/>
    </xf>
    <xf numFmtId="43" fontId="0" fillId="0" borderId="3" xfId="1" applyFont="1" applyBorder="1" applyAlignment="1">
      <alignment vertical="center" wrapText="1"/>
    </xf>
    <xf numFmtId="9" fontId="0" fillId="0" borderId="3" xfId="2" applyFont="1" applyBorder="1" applyAlignment="1">
      <alignment vertical="center" wrapText="1"/>
    </xf>
    <xf numFmtId="43" fontId="0" fillId="0" borderId="3" xfId="0" applyNumberFormat="1" applyBorder="1" applyAlignment="1">
      <alignment vertical="center" wrapText="1"/>
    </xf>
    <xf numFmtId="43" fontId="0" fillId="0" borderId="0" xfId="0" applyNumberFormat="1" applyAlignment="1">
      <alignment vertical="center"/>
    </xf>
    <xf numFmtId="43" fontId="4" fillId="0" borderId="0" xfId="0" applyNumberFormat="1" applyFont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43" fontId="2" fillId="2" borderId="1" xfId="1" applyFont="1" applyFill="1" applyBorder="1" applyAlignment="1">
      <alignment vertical="center"/>
    </xf>
    <xf numFmtId="43" fontId="2" fillId="2" borderId="4" xfId="1" applyFont="1" applyFill="1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43" fontId="0" fillId="0" borderId="1" xfId="1" applyFont="1" applyBorder="1" applyAlignment="1">
      <alignment vertical="center"/>
    </xf>
    <xf numFmtId="43" fontId="0" fillId="0" borderId="4" xfId="1" applyFont="1" applyBorder="1" applyAlignment="1">
      <alignment vertical="center"/>
    </xf>
    <xf numFmtId="43" fontId="0" fillId="3" borderId="1" xfId="1" applyFont="1" applyFill="1" applyBorder="1" applyAlignment="1">
      <alignment vertical="center"/>
    </xf>
    <xf numFmtId="43" fontId="0" fillId="3" borderId="4" xfId="1" applyFont="1" applyFill="1" applyBorder="1" applyAlignment="1">
      <alignment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2" borderId="2" xfId="0" applyNumberFormat="1" applyFont="1" applyFill="1" applyBorder="1" applyAlignment="1">
      <alignment horizontal="center" vertical="center"/>
    </xf>
    <xf numFmtId="0" fontId="4" fillId="2" borderId="1" xfId="1" applyNumberFormat="1" applyFont="1" applyFill="1" applyBorder="1" applyAlignment="1">
      <alignment horizontal="center" vertical="center"/>
    </xf>
    <xf numFmtId="0" fontId="4" fillId="2" borderId="4" xfId="1" applyNumberFormat="1" applyFont="1" applyFill="1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2" fillId="2" borderId="2" xfId="0" applyFont="1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</cellXfs>
  <cellStyles count="3">
    <cellStyle name="Migliaia" xfId="1" builtinId="3"/>
    <cellStyle name="Normale" xfId="0" builtinId="0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tabSelected="1" topLeftCell="A28" zoomScaleNormal="100" zoomScaleSheetLayoutView="130" workbookViewId="0">
      <selection activeCell="E31" sqref="E31"/>
    </sheetView>
  </sheetViews>
  <sheetFormatPr defaultRowHeight="34.5" customHeight="1" x14ac:dyDescent="0.25"/>
  <cols>
    <col min="1" max="1" width="45" style="2" customWidth="1"/>
    <col min="2" max="2" width="10.7109375" style="2" bestFit="1" customWidth="1"/>
    <col min="3" max="3" width="14.28515625" style="3" customWidth="1"/>
    <col min="4" max="4" width="9" style="2" customWidth="1"/>
    <col min="5" max="7" width="14.28515625" style="3" customWidth="1"/>
    <col min="8" max="8" width="12" style="1" bestFit="1" customWidth="1"/>
    <col min="9" max="10" width="10.5703125" style="2" bestFit="1" customWidth="1"/>
    <col min="11" max="16384" width="9.140625" style="2"/>
  </cols>
  <sheetData>
    <row r="1" spans="1:7" ht="34.5" customHeight="1" x14ac:dyDescent="0.25">
      <c r="A1" s="31" t="s">
        <v>0</v>
      </c>
      <c r="B1" s="31"/>
      <c r="C1" s="31"/>
      <c r="D1" s="31"/>
      <c r="E1" s="31"/>
      <c r="F1" s="31"/>
      <c r="G1" s="31"/>
    </row>
    <row r="2" spans="1:7" ht="15" x14ac:dyDescent="0.25"/>
    <row r="3" spans="1:7" ht="34.5" customHeight="1" x14ac:dyDescent="0.25">
      <c r="A3" s="4" t="s">
        <v>1</v>
      </c>
      <c r="B3" s="4"/>
      <c r="D3" s="4"/>
    </row>
    <row r="4" spans="1:7" s="6" customFormat="1" ht="34.5" customHeight="1" x14ac:dyDescent="0.25">
      <c r="A4" s="25" t="s">
        <v>2</v>
      </c>
      <c r="B4" s="26"/>
      <c r="C4" s="5" t="s">
        <v>3</v>
      </c>
      <c r="D4" s="27" t="s">
        <v>4</v>
      </c>
      <c r="E4" s="28"/>
      <c r="F4" s="5" t="s">
        <v>5</v>
      </c>
      <c r="G4" s="5" t="s">
        <v>6</v>
      </c>
    </row>
    <row r="5" spans="1:7" ht="34.5" customHeight="1" x14ac:dyDescent="0.25">
      <c r="A5" s="19" t="s">
        <v>7</v>
      </c>
      <c r="B5" s="29"/>
      <c r="C5" s="7">
        <v>5500</v>
      </c>
      <c r="D5" s="21"/>
      <c r="E5" s="22"/>
      <c r="F5" s="7">
        <f>C5*0.22</f>
        <v>1210</v>
      </c>
      <c r="G5" s="7">
        <f>C5+F5</f>
        <v>6710</v>
      </c>
    </row>
    <row r="6" spans="1:7" ht="34.5" customHeight="1" x14ac:dyDescent="0.25">
      <c r="A6" s="32" t="s">
        <v>8</v>
      </c>
      <c r="B6" s="33"/>
      <c r="C6" s="7">
        <v>24000</v>
      </c>
      <c r="D6" s="21"/>
      <c r="E6" s="22"/>
      <c r="F6" s="7">
        <f>C6*0.22</f>
        <v>5280</v>
      </c>
      <c r="G6" s="7">
        <f>C6+F6</f>
        <v>29280</v>
      </c>
    </row>
    <row r="7" spans="1:7" ht="34.5" customHeight="1" x14ac:dyDescent="0.25">
      <c r="A7" s="15" t="s">
        <v>9</v>
      </c>
      <c r="B7" s="30"/>
      <c r="C7" s="8">
        <f>SUM(C5:C6)</f>
        <v>29500</v>
      </c>
      <c r="D7" s="17">
        <f>SUM(D5:E6)</f>
        <v>0</v>
      </c>
      <c r="E7" s="18"/>
      <c r="F7" s="8">
        <f>SUM(F5:F6)</f>
        <v>6490</v>
      </c>
      <c r="G7" s="8">
        <f>SUM(G5:G6)</f>
        <v>35990</v>
      </c>
    </row>
    <row r="9" spans="1:7" ht="34.5" customHeight="1" x14ac:dyDescent="0.25">
      <c r="A9" s="4" t="s">
        <v>10</v>
      </c>
      <c r="B9" s="4"/>
      <c r="D9" s="4"/>
    </row>
    <row r="10" spans="1:7" s="6" customFormat="1" ht="34.5" customHeight="1" x14ac:dyDescent="0.25">
      <c r="A10" s="25" t="s">
        <v>2</v>
      </c>
      <c r="B10" s="26"/>
      <c r="C10" s="5" t="s">
        <v>3</v>
      </c>
      <c r="D10" s="27" t="s">
        <v>4</v>
      </c>
      <c r="E10" s="28"/>
      <c r="F10" s="5" t="s">
        <v>5</v>
      </c>
      <c r="G10" s="5" t="s">
        <v>6</v>
      </c>
    </row>
    <row r="11" spans="1:7" ht="34.5" customHeight="1" x14ac:dyDescent="0.25">
      <c r="A11" s="19" t="s">
        <v>7</v>
      </c>
      <c r="B11" s="29"/>
      <c r="C11" s="7">
        <v>5500</v>
      </c>
      <c r="D11" s="21"/>
      <c r="E11" s="22"/>
      <c r="F11" s="7">
        <f>C11*0.22</f>
        <v>1210</v>
      </c>
      <c r="G11" s="7">
        <f>C11+F11</f>
        <v>6710</v>
      </c>
    </row>
    <row r="12" spans="1:7" ht="34.5" customHeight="1" x14ac:dyDescent="0.25">
      <c r="A12" s="19" t="s">
        <v>8</v>
      </c>
      <c r="B12" s="29"/>
      <c r="C12" s="7">
        <v>12000</v>
      </c>
      <c r="D12" s="21"/>
      <c r="E12" s="22"/>
      <c r="F12" s="7">
        <f>C12*0.22</f>
        <v>2640</v>
      </c>
      <c r="G12" s="7">
        <f>C12+F12</f>
        <v>14640</v>
      </c>
    </row>
    <row r="13" spans="1:7" ht="34.5" customHeight="1" x14ac:dyDescent="0.25">
      <c r="A13" s="9" t="s">
        <v>11</v>
      </c>
      <c r="B13" s="10">
        <f>4000/20%/3</f>
        <v>6666.666666666667</v>
      </c>
      <c r="C13" s="7">
        <f>B13*0.2*3</f>
        <v>4000.0000000000005</v>
      </c>
      <c r="D13" s="11"/>
      <c r="E13" s="7">
        <f>D13*B13*3</f>
        <v>0</v>
      </c>
      <c r="F13" s="7">
        <f>C13*0.22</f>
        <v>880.00000000000011</v>
      </c>
      <c r="G13" s="7">
        <f>C13+F13</f>
        <v>4880.0000000000009</v>
      </c>
    </row>
    <row r="14" spans="1:7" ht="34.5" customHeight="1" x14ac:dyDescent="0.25">
      <c r="A14" s="15" t="s">
        <v>9</v>
      </c>
      <c r="B14" s="16"/>
      <c r="C14" s="8">
        <f>SUM(C11:C13)</f>
        <v>21500</v>
      </c>
      <c r="D14" s="17">
        <f>SUM(D11:E12,E13)</f>
        <v>0</v>
      </c>
      <c r="E14" s="18"/>
      <c r="F14" s="8">
        <f>SUM(F11:F13)</f>
        <v>4730</v>
      </c>
      <c r="G14" s="8">
        <f>SUM(G11:G13)</f>
        <v>26230</v>
      </c>
    </row>
    <row r="16" spans="1:7" ht="34.5" customHeight="1" x14ac:dyDescent="0.25">
      <c r="A16" s="4" t="s">
        <v>12</v>
      </c>
      <c r="B16" s="4"/>
      <c r="D16" s="4"/>
    </row>
    <row r="17" spans="1:10" s="6" customFormat="1" ht="34.5" customHeight="1" x14ac:dyDescent="0.25">
      <c r="A17" s="25" t="s">
        <v>2</v>
      </c>
      <c r="B17" s="26"/>
      <c r="C17" s="5" t="s">
        <v>3</v>
      </c>
      <c r="D17" s="27" t="s">
        <v>4</v>
      </c>
      <c r="E17" s="28"/>
      <c r="F17" s="5" t="s">
        <v>5</v>
      </c>
      <c r="G17" s="5" t="s">
        <v>6</v>
      </c>
    </row>
    <row r="18" spans="1:10" ht="34.5" customHeight="1" x14ac:dyDescent="0.25">
      <c r="A18" s="19" t="s">
        <v>8</v>
      </c>
      <c r="B18" s="20"/>
      <c r="C18" s="7">
        <v>12000</v>
      </c>
      <c r="D18" s="21"/>
      <c r="E18" s="22"/>
      <c r="F18" s="7">
        <f>C18*0.22</f>
        <v>2640</v>
      </c>
      <c r="G18" s="7">
        <f>C18+F18</f>
        <v>14640</v>
      </c>
    </row>
    <row r="19" spans="1:10" ht="34.5" customHeight="1" x14ac:dyDescent="0.25">
      <c r="A19" s="9" t="s">
        <v>11</v>
      </c>
      <c r="B19" s="12">
        <f>C19/20%/3</f>
        <v>13333.333333333334</v>
      </c>
      <c r="C19" s="7">
        <v>8000</v>
      </c>
      <c r="D19" s="11"/>
      <c r="E19" s="7">
        <f>D19*B19*3</f>
        <v>0</v>
      </c>
      <c r="F19" s="7">
        <f>C19*0.22</f>
        <v>1760</v>
      </c>
      <c r="G19" s="7">
        <f>C19+F19</f>
        <v>9760</v>
      </c>
    </row>
    <row r="20" spans="1:10" ht="34.5" customHeight="1" x14ac:dyDescent="0.25">
      <c r="A20" s="15" t="s">
        <v>9</v>
      </c>
      <c r="B20" s="16"/>
      <c r="C20" s="8">
        <f>SUM(C18:C19)</f>
        <v>20000</v>
      </c>
      <c r="D20" s="17">
        <f>SUM(D18,E19)</f>
        <v>0</v>
      </c>
      <c r="E20" s="18"/>
      <c r="F20" s="8">
        <f t="shared" ref="F20:G20" si="0">SUM(F18:F19)</f>
        <v>4400</v>
      </c>
      <c r="G20" s="8">
        <f t="shared" si="0"/>
        <v>24400</v>
      </c>
    </row>
    <row r="22" spans="1:10" ht="34.5" customHeight="1" x14ac:dyDescent="0.25">
      <c r="A22" s="4" t="s">
        <v>13</v>
      </c>
      <c r="B22" s="4"/>
      <c r="D22" s="4"/>
    </row>
    <row r="23" spans="1:10" s="6" customFormat="1" ht="34.5" customHeight="1" x14ac:dyDescent="0.25">
      <c r="A23" s="25" t="s">
        <v>2</v>
      </c>
      <c r="B23" s="26"/>
      <c r="C23" s="5" t="s">
        <v>3</v>
      </c>
      <c r="D23" s="27" t="s">
        <v>4</v>
      </c>
      <c r="E23" s="28"/>
      <c r="F23" s="5" t="s">
        <v>5</v>
      </c>
      <c r="G23" s="5" t="s">
        <v>6</v>
      </c>
    </row>
    <row r="24" spans="1:10" ht="34.5" customHeight="1" x14ac:dyDescent="0.25">
      <c r="A24" s="19" t="s">
        <v>8</v>
      </c>
      <c r="B24" s="20"/>
      <c r="C24" s="7">
        <v>5500</v>
      </c>
      <c r="D24" s="21"/>
      <c r="E24" s="22"/>
      <c r="F24" s="7">
        <f>C24*0.22</f>
        <v>1210</v>
      </c>
      <c r="G24" s="7">
        <f>C24+F24</f>
        <v>6710</v>
      </c>
    </row>
    <row r="25" spans="1:10" ht="34.5" customHeight="1" x14ac:dyDescent="0.25">
      <c r="A25" s="9" t="s">
        <v>14</v>
      </c>
      <c r="B25" s="12">
        <f>C25/30%/3</f>
        <v>20000</v>
      </c>
      <c r="C25" s="7">
        <v>18000</v>
      </c>
      <c r="D25" s="11"/>
      <c r="E25" s="7">
        <f>D25*B25*3</f>
        <v>0</v>
      </c>
      <c r="F25" s="7">
        <f>C25*0.22</f>
        <v>3960</v>
      </c>
      <c r="G25" s="7">
        <f>C25+F25</f>
        <v>21960</v>
      </c>
    </row>
    <row r="26" spans="1:10" ht="34.5" customHeight="1" x14ac:dyDescent="0.25">
      <c r="A26" s="15" t="s">
        <v>9</v>
      </c>
      <c r="B26" s="16"/>
      <c r="C26" s="8">
        <f>SUM(C24:C25)</f>
        <v>23500</v>
      </c>
      <c r="D26" s="17">
        <f>SUM(D24,E25)</f>
        <v>0</v>
      </c>
      <c r="E26" s="18"/>
      <c r="F26" s="8">
        <f t="shared" ref="F26:G26" si="1">SUM(F24:F25)</f>
        <v>5170</v>
      </c>
      <c r="G26" s="8">
        <f t="shared" si="1"/>
        <v>28670</v>
      </c>
    </row>
    <row r="28" spans="1:10" ht="34.5" customHeight="1" x14ac:dyDescent="0.25">
      <c r="A28" s="4" t="s">
        <v>15</v>
      </c>
      <c r="B28" s="4"/>
      <c r="D28" s="4"/>
    </row>
    <row r="29" spans="1:10" s="6" customFormat="1" ht="34.5" customHeight="1" x14ac:dyDescent="0.25">
      <c r="A29" s="25" t="s">
        <v>2</v>
      </c>
      <c r="B29" s="26"/>
      <c r="C29" s="5" t="s">
        <v>3</v>
      </c>
      <c r="D29" s="27" t="s">
        <v>4</v>
      </c>
      <c r="E29" s="28"/>
      <c r="F29" s="5" t="s">
        <v>5</v>
      </c>
      <c r="G29" s="5" t="s">
        <v>6</v>
      </c>
    </row>
    <row r="30" spans="1:10" ht="34.5" customHeight="1" x14ac:dyDescent="0.25">
      <c r="A30" s="19" t="s">
        <v>8</v>
      </c>
      <c r="B30" s="20"/>
      <c r="C30" s="7">
        <v>0</v>
      </c>
      <c r="D30" s="23">
        <v>0</v>
      </c>
      <c r="E30" s="24"/>
      <c r="F30" s="7">
        <f>C30*0.22</f>
        <v>0</v>
      </c>
      <c r="G30" s="7">
        <f>C30+F30</f>
        <v>0</v>
      </c>
    </row>
    <row r="31" spans="1:10" ht="34.5" customHeight="1" x14ac:dyDescent="0.25">
      <c r="A31" s="9" t="s">
        <v>16</v>
      </c>
      <c r="B31" s="12">
        <f>C31/40%/3</f>
        <v>25000</v>
      </c>
      <c r="C31" s="7">
        <v>30000</v>
      </c>
      <c r="D31" s="11"/>
      <c r="E31" s="7">
        <f>D31*B31*3</f>
        <v>0</v>
      </c>
      <c r="F31" s="7">
        <f>C31*0.22</f>
        <v>6600</v>
      </c>
      <c r="G31" s="7">
        <f>C31+F31</f>
        <v>36600</v>
      </c>
      <c r="I31" s="13"/>
      <c r="J31" s="13"/>
    </row>
    <row r="32" spans="1:10" ht="34.5" customHeight="1" x14ac:dyDescent="0.25">
      <c r="A32" s="15" t="s">
        <v>9</v>
      </c>
      <c r="B32" s="16"/>
      <c r="C32" s="8">
        <f>SUM(C30:C31)</f>
        <v>30000</v>
      </c>
      <c r="D32" s="17">
        <f>SUM(D30,E31)</f>
        <v>0</v>
      </c>
      <c r="E32" s="18"/>
      <c r="F32" s="8">
        <f t="shared" ref="F32:G32" si="2">SUM(F30:F31)</f>
        <v>6600</v>
      </c>
      <c r="G32" s="8">
        <f t="shared" si="2"/>
        <v>36600</v>
      </c>
      <c r="J32" s="13"/>
    </row>
    <row r="34" spans="1:8" ht="34.5" customHeight="1" x14ac:dyDescent="0.25">
      <c r="A34" s="4" t="s">
        <v>9</v>
      </c>
      <c r="B34" s="4"/>
      <c r="D34" s="4"/>
    </row>
    <row r="35" spans="1:8" s="6" customFormat="1" ht="34.5" customHeight="1" x14ac:dyDescent="0.25">
      <c r="A35" s="25" t="s">
        <v>2</v>
      </c>
      <c r="B35" s="26"/>
      <c r="C35" s="5" t="s">
        <v>3</v>
      </c>
      <c r="D35" s="27" t="s">
        <v>4</v>
      </c>
      <c r="E35" s="28"/>
      <c r="F35" s="5" t="s">
        <v>5</v>
      </c>
      <c r="G35" s="5" t="s">
        <v>6</v>
      </c>
    </row>
    <row r="36" spans="1:8" ht="34.5" customHeight="1" x14ac:dyDescent="0.25">
      <c r="A36" s="19" t="s">
        <v>7</v>
      </c>
      <c r="B36" s="20"/>
      <c r="C36" s="7">
        <f>SUM(C5,C11)</f>
        <v>11000</v>
      </c>
      <c r="D36" s="21">
        <f>SUM(D5,D11)</f>
        <v>0</v>
      </c>
      <c r="E36" s="22"/>
      <c r="F36" s="7">
        <f>C36*0.22</f>
        <v>2420</v>
      </c>
      <c r="G36" s="7">
        <f>C36+F36</f>
        <v>13420</v>
      </c>
    </row>
    <row r="37" spans="1:8" ht="34.5" customHeight="1" x14ac:dyDescent="0.25">
      <c r="A37" s="19" t="s">
        <v>8</v>
      </c>
      <c r="B37" s="20"/>
      <c r="C37" s="7">
        <f>SUM(C6,C12,C18,C24,C30)</f>
        <v>53500</v>
      </c>
      <c r="D37" s="21">
        <f>SUM(D6,D12,D18,D24)</f>
        <v>0</v>
      </c>
      <c r="E37" s="22"/>
      <c r="F37" s="7">
        <f>C37*0.22</f>
        <v>11770</v>
      </c>
      <c r="G37" s="7">
        <f>C37+F37</f>
        <v>65270</v>
      </c>
    </row>
    <row r="38" spans="1:8" ht="34.5" customHeight="1" x14ac:dyDescent="0.25">
      <c r="A38" s="19" t="s">
        <v>17</v>
      </c>
      <c r="B38" s="20"/>
      <c r="C38" s="7">
        <f>SUM(C13,C19,C25,C31)</f>
        <v>60000</v>
      </c>
      <c r="D38" s="21">
        <f>SUM(E13,E19,E25,E31)</f>
        <v>0</v>
      </c>
      <c r="E38" s="22"/>
      <c r="F38" s="7">
        <f>C38*0.22</f>
        <v>13200</v>
      </c>
      <c r="G38" s="7">
        <f>C38+F38</f>
        <v>73200</v>
      </c>
    </row>
    <row r="39" spans="1:8" ht="34.5" customHeight="1" x14ac:dyDescent="0.25">
      <c r="A39" s="15" t="s">
        <v>9</v>
      </c>
      <c r="B39" s="16"/>
      <c r="C39" s="8">
        <f>SUM(C36:C38)</f>
        <v>124500</v>
      </c>
      <c r="D39" s="17">
        <f>SUM(D36:E38)</f>
        <v>0</v>
      </c>
      <c r="E39" s="18"/>
      <c r="F39" s="8">
        <f>SUM(F36:F38)</f>
        <v>27390</v>
      </c>
      <c r="G39" s="8">
        <f>SUM(G36:G38)</f>
        <v>151890</v>
      </c>
      <c r="H39" s="14">
        <f>G39/3</f>
        <v>50630</v>
      </c>
    </row>
  </sheetData>
  <mergeCells count="45">
    <mergeCell ref="A6:B6"/>
    <mergeCell ref="D6:E6"/>
    <mergeCell ref="A1:G1"/>
    <mergeCell ref="A4:B4"/>
    <mergeCell ref="D4:E4"/>
    <mergeCell ref="A5:B5"/>
    <mergeCell ref="D5:E5"/>
    <mergeCell ref="A7:B7"/>
    <mergeCell ref="D7:E7"/>
    <mergeCell ref="A10:B10"/>
    <mergeCell ref="D10:E10"/>
    <mergeCell ref="A11:B11"/>
    <mergeCell ref="D11:E11"/>
    <mergeCell ref="A12:B12"/>
    <mergeCell ref="D12:E12"/>
    <mergeCell ref="A14:B14"/>
    <mergeCell ref="D14:E14"/>
    <mergeCell ref="A17:B17"/>
    <mergeCell ref="D17:E17"/>
    <mergeCell ref="A18:B18"/>
    <mergeCell ref="D18:E18"/>
    <mergeCell ref="A20:B20"/>
    <mergeCell ref="D20:E20"/>
    <mergeCell ref="A23:B23"/>
    <mergeCell ref="D23:E23"/>
    <mergeCell ref="A24:B24"/>
    <mergeCell ref="D24:E24"/>
    <mergeCell ref="A26:B26"/>
    <mergeCell ref="D26:E26"/>
    <mergeCell ref="A29:B29"/>
    <mergeCell ref="D29:E29"/>
    <mergeCell ref="A30:B30"/>
    <mergeCell ref="D30:E30"/>
    <mergeCell ref="A32:B32"/>
    <mergeCell ref="D32:E32"/>
    <mergeCell ref="A35:B35"/>
    <mergeCell ref="D35:E35"/>
    <mergeCell ref="A39:B39"/>
    <mergeCell ref="D39:E39"/>
    <mergeCell ref="A36:B36"/>
    <mergeCell ref="D36:E36"/>
    <mergeCell ref="A37:B37"/>
    <mergeCell ref="D37:E37"/>
    <mergeCell ref="A38:B38"/>
    <mergeCell ref="D38:E38"/>
  </mergeCells>
  <printOptions horizontalCentered="1"/>
  <pageMargins left="0.51181102362204722" right="0.51181102362204722" top="0.74803149606299213" bottom="0.74803149606299213" header="0.31496062992125984" footer="0.31496062992125984"/>
  <pageSetup paperSize="9" scale="75" fitToHeight="0" orientation="portrait" r:id="rId1"/>
  <rowBreaks count="1" manualBreakCount="1">
    <brk id="2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schema offerta</vt:lpstr>
      <vt:lpstr>'schema offerta'!Area_stampa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Dario Cortiana</dc:creator>
  <cp:lastModifiedBy>Francesca Trapletti</cp:lastModifiedBy>
  <cp:lastPrinted>2017-09-27T13:29:01Z</cp:lastPrinted>
  <dcterms:created xsi:type="dcterms:W3CDTF">2017-09-27T13:15:31Z</dcterms:created>
  <dcterms:modified xsi:type="dcterms:W3CDTF">2017-09-29T09:35:35Z</dcterms:modified>
</cp:coreProperties>
</file>